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ООК\ООК 2023 СКС\СКС-2962 Вывоз ила с иловых полей (ГОКС)\КД СКС-2962\"/>
    </mc:Choice>
  </mc:AlternateContent>
  <bookViews>
    <workbookView xWindow="0" yWindow="0" windowWidth="16380" windowHeight="8190" tabRatio="500"/>
  </bookViews>
  <sheets>
    <sheet name="Обоснование" sheetId="1" r:id="rId1"/>
  </sheets>
  <externalReferences>
    <externalReference r:id="rId2"/>
    <externalReference r:id="rId3"/>
    <externalReference r:id="rId4"/>
    <externalReference r:id="rId5"/>
  </externalReferences>
  <definedNames>
    <definedName name="ДА_НЕТ">[1]Прочее!$A$2:$A$3</definedName>
    <definedName name="длолдо">[2]ОКЕИ!$A$3:$A$116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[3]Прочее!$A$2:$A$3</definedName>
    <definedName name="_xlnm.Print_Area" localSheetId="0">Обоснование!$A$5:$AD$40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[4]Справочник!$C$2:$C$13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B19" i="1" l="1"/>
  <c r="AC19" i="1" s="1"/>
  <c r="AB18" i="1"/>
  <c r="AD18" i="1" s="1"/>
  <c r="AA18" i="1"/>
  <c r="AC18" i="1" l="1"/>
  <c r="AC20" i="1" s="1"/>
  <c r="AD19" i="1"/>
</calcChain>
</file>

<file path=xl/comments1.xml><?xml version="1.0" encoding="utf-8"?>
<comments xmlns="http://schemas.openxmlformats.org/spreadsheetml/2006/main">
  <authors>
    <author/>
  </authors>
  <commentList>
    <comment ref="Q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<sst xmlns="http://schemas.openxmlformats.org/spreadsheetml/2006/main" count="87" uniqueCount="84">
  <si>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</si>
  <si>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</si>
  <si>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</si>
  <si>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</si>
  <si>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</si>
  <si>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</si>
  <si>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</si>
  <si>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</si>
  <si>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</si>
  <si>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</si>
  <si>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t>Погрузка и перевозка осадков сточных вод с иловых карт на отведенные площадки стабилизации иловых полей ГОКС или на санкционированный полигон для утилизации</t>
  </si>
  <si>
    <t>Место поставки, выполнения работ или оказания услуг</t>
  </si>
  <si>
    <t>Самарская область, Волжский район, южнее 1,5 км села Преображенка, Иловые поля ГОКС)</t>
  </si>
  <si>
    <t>Указать доп.затраты включаемые в цену договора (транспортные расходы, повышенная гарантия, обучение и т.п.)</t>
  </si>
  <si>
    <t>C учетом транспортных затрат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</si>
  <si>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</si>
  <si>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</si>
  <si>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</si>
  <si>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</si>
  <si>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</si>
  <si>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2021  года"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</si>
  <si>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2021 г. к уровню цен 2022 г.</t>
    </r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</si>
  <si>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</si>
  <si>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</si>
  <si>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</si>
  <si>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</si>
  <si>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</si>
  <si>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</si>
  <si>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</si>
  <si>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</si>
  <si>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</si>
  <si>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</si>
  <si>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</si>
  <si>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</si>
  <si>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</si>
  <si>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1</t>
  </si>
  <si>
    <t>Поставщик 2</t>
  </si>
  <si>
    <t>Поставщик 3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</si>
  <si>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</si>
  <si>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</si>
  <si>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</si>
  <si>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</si>
  <si>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</si>
  <si>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</si>
  <si>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</si>
  <si>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</si>
  <si>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</si>
  <si>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</si>
  <si>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</si>
  <si>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</si>
  <si>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</si>
  <si>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</si>
  <si>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</si>
  <si>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</si>
  <si>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</si>
  <si>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</si>
  <si>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</si>
  <si>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</si>
  <si>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</si>
  <si>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</si>
  <si>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</si>
  <si>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</si>
  <si>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</si>
  <si>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</si>
  <si>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</si>
  <si>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Услуги по вывозу ила до 1 км с иловых полей  ГОКС</t>
  </si>
  <si>
    <t>м3</t>
  </si>
  <si>
    <t>Услуги по вывозу ила до 8 км с иловых полей  ГОКС</t>
  </si>
  <si>
    <t>т</t>
  </si>
  <si>
    <t>Общая НМЦ договора установлена Заказчиком</t>
  </si>
  <si>
    <t>Приложения:</t>
  </si>
  <si>
    <t xml:space="preserve">1. </t>
  </si>
  <si>
    <t xml:space="preserve">2. </t>
  </si>
  <si>
    <t xml:space="preserve">3. </t>
  </si>
  <si>
    <t>Исполнитель:</t>
  </si>
  <si>
    <t>Начальник  ГОКС</t>
  </si>
  <si>
    <t>Поселеннов В.И.</t>
  </si>
  <si>
    <t>дата</t>
  </si>
  <si>
    <t>должность</t>
  </si>
  <si>
    <t>подпись</t>
  </si>
  <si>
    <t>Руководитель подразделения снабжения:</t>
  </si>
  <si>
    <t>Начальник УМТС</t>
  </si>
  <si>
    <t>Аблякимов Р.Э.</t>
  </si>
  <si>
    <t>Примечание -  пояснение в случае отсутствия возможности использовать ценовую информацию из 3-х источников: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</si>
</sst>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"/>
    <numFmt numFmtId="165" formatCode="dd/mm/yy;@"/>
    <numFmt numFmtId="166" formatCode="_-* #,##0.00_р_._-;\-* #,##0.00_р_._-;_-* \-??_р_._-;_-@_-"/>
    <numFmt numFmtId="167" formatCode="#,##0.00_ ;\-#,##0.00\ "/>
    <numFmt numFmtId="168" formatCode="[$-419]dd/mm/yyyy"/>
  </numFmts>
  <fonts count="19" x14ac:knownFonts="1">
    <font>
      <sz val="10"/>
      <name val="Arial"/>
      <charset val="1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name val="Arial"/>
      <family val="2"/>
      <charset val="1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9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10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166" fontId="18" fillId="0" borderId="0" applyBorder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12" fillId="0" borderId="0"/>
  </cellStyleXfs>
  <cellXfs count="60">
    <xf numFmtId="0" fontId="0" fillId="0" borderId="0" xfId="0"/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8" fontId="3" fillId="0" borderId="6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6" fillId="0" borderId="2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0" borderId="0" xfId="0" applyFont="1" applyBorder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6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4" fontId="14" fillId="4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7" fontId="13" fillId="4" borderId="1" xfId="1" applyNumberFormat="1" applyFont="1" applyFill="1" applyBorder="1" applyAlignment="1" applyProtection="1">
      <alignment horizontal="center" vertical="center" wrapText="1"/>
    </xf>
    <xf numFmtId="167" fontId="14" fillId="4" borderId="1" xfId="1" applyNumberFormat="1" applyFont="1" applyFill="1" applyBorder="1" applyAlignment="1" applyProtection="1">
      <alignment horizontal="center" vertical="center" wrapText="1"/>
    </xf>
    <xf numFmtId="167" fontId="15" fillId="4" borderId="1" xfId="1" applyNumberFormat="1" applyFont="1" applyFill="1" applyBorder="1" applyAlignment="1" applyProtection="1">
      <alignment horizontal="center" vertical="center" wrapText="1"/>
    </xf>
    <xf numFmtId="167" fontId="3" fillId="4" borderId="1" xfId="1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6" fillId="0" borderId="5" xfId="0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/>
    <xf numFmtId="0" fontId="6" fillId="0" borderId="0" xfId="0" applyFont="1" applyBorder="1" applyAlignment="1">
      <alignment horizontal="right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8" fontId="3" fillId="0" borderId="6" xfId="0" applyNumberFormat="1" applyFont="1" applyBorder="1" applyAlignment="1">
      <alignment horizontal="center"/>
    </xf>
    <xf numFmtId="0" fontId="3" fillId="0" borderId="0" xfId="0" applyFont="1" applyBorder="1" applyAlignment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3" fillId="0" borderId="7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7">
    <cellStyle name="Excel Built-in Explanatory Text" xfId="6"/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70920</xdr:colOff>
      <xdr:row>17</xdr:row>
      <xdr:rowOff>436680</xdr:rowOff>
    </xdr:from>
    <xdr:to>
      <xdr:col>28</xdr:col>
      <xdr:colOff>905040</xdr:colOff>
      <xdr:row>17</xdr:row>
      <xdr:rowOff>437040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5087320" y="5606640"/>
          <a:ext cx="83412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1066800</xdr:colOff>
      <xdr:row>30</xdr:row>
      <xdr:rowOff>114300</xdr:rowOff>
    </xdr:to>
    <xdr:sp macro="" textlink="">
      <xdr:nvSpPr>
        <xdr:cNvPr id="103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1066800</xdr:colOff>
      <xdr:row>30</xdr:row>
      <xdr:rowOff>114300</xdr:rowOff>
    </xdr:to>
    <xdr:sp macro="" textlink="">
      <xdr:nvSpPr>
        <xdr:cNvPr id="103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1066800</xdr:colOff>
      <xdr:row>30</xdr:row>
      <xdr:rowOff>114300</xdr:rowOff>
    </xdr:to>
    <xdr:sp macro="" textlink="">
      <xdr:nvSpPr>
        <xdr:cNvPr id="103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1066800</xdr:colOff>
      <xdr:row>30</xdr:row>
      <xdr:rowOff>114300</xdr:rowOff>
    </xdr:to>
    <xdr:sp macro="" textlink="">
      <xdr:nvSpPr>
        <xdr:cNvPr id="102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1066800</xdr:colOff>
      <xdr:row>30</xdr:row>
      <xdr:rowOff>114300</xdr:rowOff>
    </xdr:to>
    <xdr:sp macro="" textlink="">
      <xdr:nvSpPr>
        <xdr:cNvPr id="102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Documents%20and%20Settings\dipe7\&#1052;&#1086;&#1080;%20&#1076;&#1086;&#1082;&#1091;&#1084;&#1077;&#1085;&#1090;&#1099;\&#1085;&#1072;%202014-2015%20&#1087;&#1086;%20&#1048;&#105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Лист3"/>
      <sheetName val="статусы"/>
      <sheetName val="ТОВ. ПОДГРУППЫ"/>
      <sheetName val="спис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MK40"/>
  <sheetViews>
    <sheetView tabSelected="1" view="pageBreakPreview" topLeftCell="A5" zoomScale="75" zoomScaleNormal="70" zoomScalePageLayoutView="75" workbookViewId="0">
      <selection activeCell="J5" sqref="J5"/>
    </sheetView>
  </sheetViews>
  <sheetFormatPr defaultColWidth="8.85546875" defaultRowHeight="12.75" x14ac:dyDescent="0.2"/>
  <cols>
    <col min="1" max="1" width="3.85546875" style="15" customWidth="1"/>
    <col min="2" max="2" width="9" style="15" customWidth="1"/>
    <col min="3" max="3" width="38.5703125" style="15" customWidth="1"/>
    <col min="4" max="4" width="8.140625" style="15" customWidth="1"/>
    <col min="5" max="5" width="12.42578125" style="15" customWidth="1"/>
    <col min="6" max="7" width="10.85546875" style="15" customWidth="1"/>
    <col min="8" max="8" width="9.7109375" style="15" customWidth="1"/>
    <col min="9" max="9" width="13" style="15" customWidth="1"/>
    <col min="10" max="10" width="13.28515625" style="15" customWidth="1"/>
    <col min="11" max="11" width="26.140625" style="15" customWidth="1"/>
    <col min="12" max="12" width="12.7109375" style="15" customWidth="1"/>
    <col min="13" max="13" width="10.140625" style="15" customWidth="1"/>
    <col min="14" max="14" width="11.140625" style="15" customWidth="1"/>
    <col min="15" max="15" width="11.85546875" style="15" customWidth="1"/>
    <col min="16" max="16" width="12" style="15" customWidth="1"/>
    <col min="17" max="17" width="11.140625" style="15" hidden="1" customWidth="1"/>
    <col min="18" max="18" width="11.28515625" style="15" hidden="1" customWidth="1"/>
    <col min="19" max="19" width="11.7109375" style="15" hidden="1" customWidth="1"/>
    <col min="20" max="20" width="11.85546875" style="15" hidden="1" customWidth="1"/>
    <col min="21" max="21" width="12.42578125" style="15" hidden="1" customWidth="1"/>
    <col min="22" max="24" width="11.85546875" style="15" hidden="1" customWidth="1"/>
    <col min="25" max="25" width="11.7109375" style="15" hidden="1" customWidth="1"/>
    <col min="26" max="26" width="12" style="15" hidden="1" customWidth="1"/>
    <col min="27" max="27" width="14.7109375" style="15" customWidth="1"/>
    <col min="28" max="28" width="11.28515625" style="15" customWidth="1"/>
    <col min="29" max="29" width="12.85546875" style="15" customWidth="1"/>
    <col min="30" max="30" width="14.28515625" style="15" customWidth="1"/>
    <col min="31" max="1025" width="8.85546875" style="15"/>
  </cols>
  <sheetData>
    <row r="1" spans="1:30" ht="15.75" hidden="1" x14ac:dyDescent="0.2">
      <c r="V1" s="16"/>
      <c r="AA1" s="15" t="s">
        <v>0</v>
      </c>
    </row>
    <row r="2" spans="1:30" ht="15.75" hidden="1" x14ac:dyDescent="0.2">
      <c r="V2" s="16"/>
      <c r="AA2" s="15" t="s">
        <v>1</v>
      </c>
    </row>
    <row r="3" spans="1:30" ht="15.75" hidden="1" x14ac:dyDescent="0.2">
      <c r="V3" s="16"/>
      <c r="AA3" s="15" t="s">
        <v>2</v>
      </c>
    </row>
    <row r="4" spans="1:30" ht="16.5" hidden="1" customHeight="1" x14ac:dyDescent="0.25"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</row>
    <row r="5" spans="1:30" ht="15.75" customHeight="1" x14ac:dyDescent="0.2">
      <c r="C5" s="17" t="s">
        <v>3</v>
      </c>
      <c r="D5" s="17"/>
      <c r="E5" s="17"/>
      <c r="F5" s="17"/>
      <c r="G5" s="17"/>
      <c r="H5" s="17"/>
      <c r="I5" s="17"/>
      <c r="J5" s="17"/>
      <c r="K5" s="17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</row>
    <row r="6" spans="1:30" s="19" customFormat="1" ht="19.5" customHeight="1" x14ac:dyDescent="0.2">
      <c r="C6" s="20" t="s">
        <v>4</v>
      </c>
      <c r="D6" s="13" t="s">
        <v>5</v>
      </c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</row>
    <row r="7" spans="1:30" s="19" customFormat="1" ht="19.5" customHeight="1" x14ac:dyDescent="0.2">
      <c r="C7" s="20" t="s">
        <v>6</v>
      </c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spans="1:30" s="19" customFormat="1" ht="19.5" customHeight="1" x14ac:dyDescent="0.2">
      <c r="C8" s="20" t="s">
        <v>7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s="19" customFormat="1" ht="19.5" customHeight="1" x14ac:dyDescent="0.2">
      <c r="C9" s="20" t="s">
        <v>8</v>
      </c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s="19" customFormat="1" ht="19.5" customHeight="1" x14ac:dyDescent="0.2">
      <c r="C10" s="20" t="s">
        <v>9</v>
      </c>
      <c r="D10" s="13" t="s">
        <v>10</v>
      </c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1:30" s="19" customFormat="1" ht="27" customHeight="1" x14ac:dyDescent="0.2">
      <c r="C11" s="20" t="s">
        <v>11</v>
      </c>
      <c r="D11" s="13" t="s">
        <v>12</v>
      </c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30" s="19" customFormat="1" ht="45.75" customHeight="1" x14ac:dyDescent="0.2">
      <c r="C12" s="20" t="s">
        <v>13</v>
      </c>
      <c r="D12" s="13" t="s">
        <v>14</v>
      </c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3" spans="1:30" ht="16.5" customHeight="1" x14ac:dyDescent="0.2"/>
    <row r="14" spans="1:30" ht="25.5" customHeight="1" x14ac:dyDescent="0.2">
      <c r="A14" s="12" t="s">
        <v>15</v>
      </c>
      <c r="B14" s="12" t="s">
        <v>16</v>
      </c>
      <c r="C14" s="12" t="s">
        <v>17</v>
      </c>
      <c r="D14" s="12" t="s">
        <v>18</v>
      </c>
      <c r="E14" s="12" t="s">
        <v>19</v>
      </c>
      <c r="F14" s="12" t="s">
        <v>20</v>
      </c>
      <c r="G14" s="12"/>
      <c r="H14" s="12"/>
      <c r="I14" s="12"/>
      <c r="J14" s="11" t="s">
        <v>21</v>
      </c>
      <c r="K14" s="12" t="s">
        <v>22</v>
      </c>
      <c r="L14" s="10" t="s">
        <v>23</v>
      </c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9" t="s">
        <v>24</v>
      </c>
      <c r="AB14" s="8" t="s">
        <v>25</v>
      </c>
      <c r="AC14" s="12" t="s">
        <v>26</v>
      </c>
      <c r="AD14" s="7" t="s">
        <v>27</v>
      </c>
    </row>
    <row r="15" spans="1:30" ht="28.5" customHeight="1" x14ac:dyDescent="0.2">
      <c r="A15" s="12"/>
      <c r="B15" s="12"/>
      <c r="C15" s="12"/>
      <c r="D15" s="12"/>
      <c r="E15" s="12"/>
      <c r="F15" s="12" t="s">
        <v>28</v>
      </c>
      <c r="G15" s="12" t="s">
        <v>29</v>
      </c>
      <c r="H15" s="12" t="s">
        <v>30</v>
      </c>
      <c r="I15" s="12" t="s">
        <v>31</v>
      </c>
      <c r="J15" s="11"/>
      <c r="K15" s="11"/>
      <c r="L15" s="6" t="s">
        <v>32</v>
      </c>
      <c r="M15" s="6"/>
      <c r="N15" s="6"/>
      <c r="O15" s="6"/>
      <c r="P15" s="6"/>
      <c r="Q15" s="6" t="s">
        <v>33</v>
      </c>
      <c r="R15" s="6"/>
      <c r="S15" s="6"/>
      <c r="T15" s="6"/>
      <c r="U15" s="6"/>
      <c r="V15" s="12" t="s">
        <v>34</v>
      </c>
      <c r="W15" s="12"/>
      <c r="X15" s="12"/>
      <c r="Y15" s="12"/>
      <c r="Z15" s="12"/>
      <c r="AA15" s="9"/>
      <c r="AB15" s="8"/>
      <c r="AC15" s="8"/>
      <c r="AD15" s="7"/>
    </row>
    <row r="16" spans="1:30" ht="71.099999999999994" customHeight="1" x14ac:dyDescent="0.2">
      <c r="A16" s="12"/>
      <c r="B16" s="12"/>
      <c r="C16" s="12"/>
      <c r="D16" s="12"/>
      <c r="E16" s="12"/>
      <c r="F16" s="12"/>
      <c r="G16" s="12"/>
      <c r="H16" s="12"/>
      <c r="I16" s="12"/>
      <c r="J16" s="11"/>
      <c r="K16" s="11"/>
      <c r="L16" s="21" t="s">
        <v>35</v>
      </c>
      <c r="M16" s="21" t="s">
        <v>36</v>
      </c>
      <c r="N16" s="21" t="s">
        <v>37</v>
      </c>
      <c r="O16" s="21" t="s">
        <v>38</v>
      </c>
      <c r="P16" s="21" t="s">
        <v>39</v>
      </c>
      <c r="Q16" s="21" t="s">
        <v>40</v>
      </c>
      <c r="R16" s="21" t="s">
        <v>41</v>
      </c>
      <c r="S16" s="21" t="s">
        <v>42</v>
      </c>
      <c r="T16" s="21" t="s">
        <v>43</v>
      </c>
      <c r="U16" s="21" t="s">
        <v>44</v>
      </c>
      <c r="V16" s="21" t="s">
        <v>45</v>
      </c>
      <c r="W16" s="21" t="s">
        <v>46</v>
      </c>
      <c r="X16" s="21" t="s">
        <v>47</v>
      </c>
      <c r="Y16" s="21" t="s">
        <v>48</v>
      </c>
      <c r="Z16" s="21" t="s">
        <v>49</v>
      </c>
      <c r="AA16" s="9"/>
      <c r="AB16" s="8"/>
      <c r="AC16" s="8"/>
      <c r="AD16" s="7"/>
    </row>
    <row r="17" spans="1:30" s="26" customFormat="1" ht="15.75" customHeight="1" x14ac:dyDescent="0.2">
      <c r="A17" s="22">
        <v>1</v>
      </c>
      <c r="B17" s="23">
        <v>2</v>
      </c>
      <c r="C17" s="24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2" t="s">
        <v>50</v>
      </c>
      <c r="M17" s="22" t="s">
        <v>51</v>
      </c>
      <c r="N17" s="22" t="s">
        <v>52</v>
      </c>
      <c r="O17" s="22" t="s">
        <v>53</v>
      </c>
      <c r="P17" s="22" t="s">
        <v>54</v>
      </c>
      <c r="Q17" s="22" t="s">
        <v>55</v>
      </c>
      <c r="R17" s="22" t="s">
        <v>56</v>
      </c>
      <c r="S17" s="22" t="s">
        <v>57</v>
      </c>
      <c r="T17" s="22" t="s">
        <v>58</v>
      </c>
      <c r="U17" s="22" t="s">
        <v>59</v>
      </c>
      <c r="V17" s="22" t="s">
        <v>60</v>
      </c>
      <c r="W17" s="22" t="s">
        <v>61</v>
      </c>
      <c r="X17" s="22" t="s">
        <v>62</v>
      </c>
      <c r="Y17" s="22" t="s">
        <v>63</v>
      </c>
      <c r="Z17" s="22" t="s">
        <v>64</v>
      </c>
      <c r="AA17" s="25">
        <v>13</v>
      </c>
      <c r="AB17" s="25">
        <v>14</v>
      </c>
      <c r="AC17" s="25">
        <v>15</v>
      </c>
      <c r="AD17" s="25">
        <v>16</v>
      </c>
    </row>
    <row r="18" spans="1:30" ht="85.5" customHeight="1" x14ac:dyDescent="0.2">
      <c r="A18" s="27">
        <v>1</v>
      </c>
      <c r="B18" s="28"/>
      <c r="C18" s="29" t="s">
        <v>65</v>
      </c>
      <c r="D18" s="30" t="s">
        <v>66</v>
      </c>
      <c r="E18" s="31">
        <v>43997</v>
      </c>
      <c r="F18" s="32"/>
      <c r="G18" s="33"/>
      <c r="H18" s="34"/>
      <c r="I18" s="34"/>
      <c r="J18" s="30"/>
      <c r="K18" s="33"/>
      <c r="L18" s="35">
        <v>296.85000000000002</v>
      </c>
      <c r="M18" s="36">
        <v>320</v>
      </c>
      <c r="N18" s="36">
        <v>316.67</v>
      </c>
      <c r="O18" s="37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9">
        <f>COUNTIF(K18:Z18,"&gt;0")</f>
        <v>3</v>
      </c>
      <c r="AB18" s="40">
        <f>CEILING(SUM(K18:Z18)/COUNTIF(K18:Z18,"&gt;0"),0.01)</f>
        <v>311.18</v>
      </c>
      <c r="AC18" s="40">
        <f>AB18*E18</f>
        <v>13690986.460000001</v>
      </c>
      <c r="AD18" s="39">
        <f>STDEV(K18:Z18)/AB18*100</f>
        <v>4.0219858536796789</v>
      </c>
    </row>
    <row r="19" spans="1:30" ht="85.5" customHeight="1" x14ac:dyDescent="0.2">
      <c r="A19" s="27">
        <v>2</v>
      </c>
      <c r="B19" s="28"/>
      <c r="C19" s="29" t="s">
        <v>67</v>
      </c>
      <c r="D19" s="30" t="s">
        <v>68</v>
      </c>
      <c r="E19" s="31">
        <v>10000</v>
      </c>
      <c r="F19" s="32"/>
      <c r="G19" s="33"/>
      <c r="H19" s="34"/>
      <c r="I19" s="34"/>
      <c r="J19" s="30"/>
      <c r="K19" s="33"/>
      <c r="L19" s="35">
        <v>362.68</v>
      </c>
      <c r="M19" s="36">
        <v>400</v>
      </c>
      <c r="N19" s="36">
        <v>416.67</v>
      </c>
      <c r="O19" s="37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9">
        <v>3</v>
      </c>
      <c r="AB19" s="40">
        <f>CEILING(SUM(K19:Z19)/COUNTIF(K19:Z19,"&gt;0"),0.01)</f>
        <v>393.12</v>
      </c>
      <c r="AC19" s="40">
        <f>AB19*E19</f>
        <v>3931200</v>
      </c>
      <c r="AD19" s="39">
        <f>STDEV(K19:Z19)/AB19*100</f>
        <v>7.0322922793141727</v>
      </c>
    </row>
    <row r="20" spans="1:30" ht="24" customHeight="1" x14ac:dyDescent="0.2">
      <c r="A20" s="41"/>
      <c r="B20" s="42"/>
      <c r="C20" s="5" t="s">
        <v>69</v>
      </c>
      <c r="D20" s="5"/>
      <c r="E20" s="5"/>
      <c r="F20" s="5"/>
      <c r="G20" s="5"/>
      <c r="H20" s="5"/>
      <c r="I20" s="5"/>
      <c r="J20" s="5"/>
      <c r="K20" s="5"/>
      <c r="L20" s="5"/>
      <c r="M20" s="5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4"/>
      <c r="AC20" s="44">
        <f>AC18+AC19</f>
        <v>17622186.460000001</v>
      </c>
      <c r="AD20" s="45"/>
    </row>
    <row r="21" spans="1:30" ht="13.5" customHeight="1" x14ac:dyDescent="0.2"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7"/>
    </row>
    <row r="22" spans="1:30" s="48" customFormat="1" ht="13.5" customHeight="1" x14ac:dyDescent="0.2">
      <c r="C22" s="48" t="s">
        <v>70</v>
      </c>
    </row>
    <row r="23" spans="1:30" s="48" customFormat="1" ht="15" customHeight="1" x14ac:dyDescent="0.2">
      <c r="C23" s="49" t="s">
        <v>71</v>
      </c>
    </row>
    <row r="24" spans="1:30" s="48" customFormat="1" ht="15" customHeight="1" x14ac:dyDescent="0.2">
      <c r="C24" s="49" t="s">
        <v>72</v>
      </c>
    </row>
    <row r="25" spans="1:30" s="48" customFormat="1" ht="15" customHeight="1" x14ac:dyDescent="0.2">
      <c r="C25" s="49" t="s">
        <v>73</v>
      </c>
    </row>
    <row r="26" spans="1:30" ht="13.5" customHeight="1" x14ac:dyDescent="0.2">
      <c r="L26" s="50"/>
    </row>
    <row r="27" spans="1:30" s="51" customFormat="1" ht="13.5" customHeight="1" x14ac:dyDescent="0.25">
      <c r="C27" s="52" t="s">
        <v>74</v>
      </c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</row>
    <row r="28" spans="1:30" s="51" customFormat="1" ht="13.5" customHeight="1" x14ac:dyDescent="0.25"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</row>
    <row r="29" spans="1:30" s="51" customFormat="1" ht="13.5" customHeight="1" x14ac:dyDescent="0.25">
      <c r="C29" s="53"/>
      <c r="D29" s="54"/>
      <c r="E29" s="54"/>
      <c r="F29" s="4" t="s">
        <v>75</v>
      </c>
      <c r="G29" s="4"/>
      <c r="H29" s="4"/>
      <c r="I29" s="4"/>
      <c r="J29" s="4"/>
      <c r="K29" s="55"/>
      <c r="L29" s="4"/>
      <c r="M29" s="4"/>
      <c r="N29" s="4"/>
      <c r="O29" s="56"/>
      <c r="P29" s="56"/>
      <c r="Q29" s="15"/>
      <c r="R29" s="15"/>
      <c r="S29" s="15"/>
      <c r="T29" s="15"/>
      <c r="U29" s="15"/>
      <c r="V29" s="3" t="s">
        <v>76</v>
      </c>
      <c r="W29" s="3"/>
      <c r="X29" s="3"/>
      <c r="Y29" s="3"/>
      <c r="Z29" s="3"/>
      <c r="AA29" s="3"/>
      <c r="AB29" s="3"/>
      <c r="AC29" s="57"/>
    </row>
    <row r="30" spans="1:30" s="51" customFormat="1" ht="13.5" customHeight="1" x14ac:dyDescent="0.25">
      <c r="C30" s="58" t="s">
        <v>77</v>
      </c>
      <c r="D30" s="54"/>
      <c r="E30" s="54"/>
      <c r="F30" s="2" t="s">
        <v>78</v>
      </c>
      <c r="G30" s="2"/>
      <c r="H30" s="2"/>
      <c r="I30" s="2"/>
      <c r="J30" s="2"/>
      <c r="K30" s="15"/>
      <c r="L30" s="1" t="s">
        <v>79</v>
      </c>
      <c r="M30" s="1"/>
      <c r="N30" s="1"/>
      <c r="O30" s="56"/>
      <c r="P30" s="56"/>
      <c r="Q30" s="15"/>
      <c r="R30" s="15"/>
      <c r="S30" s="15"/>
      <c r="T30" s="15"/>
      <c r="U30" s="15"/>
      <c r="V30" s="2"/>
      <c r="W30" s="2"/>
      <c r="X30" s="2"/>
      <c r="Y30" s="2"/>
      <c r="Z30" s="2"/>
      <c r="AA30" s="2"/>
      <c r="AB30" s="2"/>
    </row>
    <row r="31" spans="1:30" ht="13.5" customHeight="1" x14ac:dyDescent="0.2">
      <c r="C31" s="59"/>
    </row>
    <row r="32" spans="1:30" ht="13.5" customHeight="1" x14ac:dyDescent="0.2">
      <c r="C32" s="52" t="s">
        <v>80</v>
      </c>
    </row>
    <row r="33" spans="3:30" ht="13.5" customHeight="1" x14ac:dyDescent="0.2"/>
    <row r="34" spans="3:30" x14ac:dyDescent="0.2">
      <c r="C34" s="53"/>
      <c r="D34" s="54"/>
      <c r="E34" s="54"/>
      <c r="F34" s="4" t="s">
        <v>81</v>
      </c>
      <c r="G34" s="4"/>
      <c r="H34" s="4"/>
      <c r="I34" s="4"/>
      <c r="J34" s="4"/>
      <c r="K34" s="55"/>
      <c r="L34" s="4"/>
      <c r="M34" s="4"/>
      <c r="N34" s="4"/>
      <c r="O34" s="56"/>
      <c r="P34" s="56"/>
      <c r="V34" s="3" t="s">
        <v>82</v>
      </c>
      <c r="W34" s="3"/>
      <c r="X34" s="3"/>
      <c r="Y34" s="3"/>
      <c r="Z34" s="3"/>
      <c r="AA34" s="3"/>
      <c r="AB34" s="3"/>
    </row>
    <row r="35" spans="3:30" x14ac:dyDescent="0.2">
      <c r="C35" s="58" t="s">
        <v>77</v>
      </c>
      <c r="D35" s="54"/>
      <c r="E35" s="54"/>
      <c r="F35" s="2" t="s">
        <v>78</v>
      </c>
      <c r="G35" s="2"/>
      <c r="H35" s="2"/>
      <c r="I35" s="2"/>
      <c r="J35" s="2"/>
      <c r="L35" s="1" t="s">
        <v>79</v>
      </c>
      <c r="M35" s="1"/>
      <c r="N35" s="1"/>
      <c r="O35" s="56"/>
      <c r="P35" s="56"/>
      <c r="V35" s="2"/>
      <c r="W35" s="2"/>
      <c r="X35" s="2"/>
      <c r="Y35" s="2"/>
      <c r="Z35" s="2"/>
      <c r="AA35" s="2"/>
      <c r="AB35" s="2"/>
    </row>
    <row r="38" spans="3:30" x14ac:dyDescent="0.2">
      <c r="C38" s="52" t="s">
        <v>83</v>
      </c>
    </row>
    <row r="40" spans="3:30" x14ac:dyDescent="0.2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</row>
  </sheetData>
  <mergeCells count="42">
    <mergeCell ref="C40:AD40"/>
    <mergeCell ref="F34:J34"/>
    <mergeCell ref="L34:N34"/>
    <mergeCell ref="V34:AB34"/>
    <mergeCell ref="F35:J35"/>
    <mergeCell ref="L35:N35"/>
    <mergeCell ref="V35:AB35"/>
    <mergeCell ref="C20:M20"/>
    <mergeCell ref="F29:J29"/>
    <mergeCell ref="L29:N29"/>
    <mergeCell ref="V29:AB29"/>
    <mergeCell ref="F30:J30"/>
    <mergeCell ref="L30:N30"/>
    <mergeCell ref="V30:AB30"/>
    <mergeCell ref="AD14:AD16"/>
    <mergeCell ref="F15:F16"/>
    <mergeCell ref="G15:G16"/>
    <mergeCell ref="H15:H16"/>
    <mergeCell ref="I15:I16"/>
    <mergeCell ref="L15:P15"/>
    <mergeCell ref="Q15:U15"/>
    <mergeCell ref="V15:Z15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C4:AC4"/>
    <mergeCell ref="D6:AC6"/>
    <mergeCell ref="D7:AC7"/>
    <mergeCell ref="D8:AC8"/>
    <mergeCell ref="D9:AC9"/>
  </mergeCells>
  <dataValidations count="1">
    <dataValidation type="list" allowBlank="1" showInputMessage="1" showErrorMessage="1" sqref="D7:AC7">
      <formula1>подгруппа</formula1>
      <formula2>0</formula2>
    </dataValidation>
  </dataValidations>
  <pageMargins left="0.39374999999999999" right="0.39374999999999999" top="0.39374999999999999" bottom="0.39374999999999999" header="0.51180555555555496" footer="0.51180555555555496"/>
  <pageSetup paperSize="9" scale="53" firstPageNumber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Шляхова Инна Игоревна</cp:lastModifiedBy>
  <cp:revision>29</cp:revision>
  <cp:lastPrinted>2022-03-11T14:09:18Z</cp:lastPrinted>
  <dcterms:created xsi:type="dcterms:W3CDTF">1996-10-08T23:32:33Z</dcterms:created>
  <dcterms:modified xsi:type="dcterms:W3CDTF">2023-11-20T06:23:29Z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